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i\AppData\Roaming\Office Connector\Documents\32b6da1445097bcc57ae95795cc3167f\"/>
    </mc:Choice>
  </mc:AlternateContent>
  <xr:revisionPtr revIDLastSave="0" documentId="13_ncr:1_{28847418-BED3-4893-B6F3-5C0DE069FE38}" xr6:coauthVersionLast="36" xr6:coauthVersionMax="36" xr10:uidLastSave="{00000000-0000-0000-0000-000000000000}"/>
  <bookViews>
    <workbookView xWindow="0" yWindow="0" windowWidth="17130" windowHeight="7680" xr2:uid="{E1B0030B-EEF5-4F9C-B658-6BC2435D05C8}"/>
  </bookViews>
  <sheets>
    <sheet name="Grafiken HOmepage" sheetId="1" r:id="rId1"/>
    <sheet name="Ausgaben - Einnahmen je Bereich" sheetId="2" r:id="rId2"/>
  </sheets>
  <externalReferences>
    <externalReference r:id="rId3"/>
  </externalReferences>
  <definedNames>
    <definedName name="zugestandenes_Wachstum">'[1]A - Zusammenf. BU'!$M$340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J17" i="1"/>
  <c r="I17" i="1"/>
  <c r="K13" i="1"/>
  <c r="J13" i="1"/>
  <c r="I13" i="1"/>
  <c r="H17" i="1"/>
  <c r="H13" i="1"/>
  <c r="E7" i="2" l="1"/>
  <c r="B10" i="2"/>
  <c r="E12" i="2" s="1"/>
  <c r="L13" i="1" l="1"/>
  <c r="G13" i="1"/>
  <c r="F13" i="1"/>
  <c r="E13" i="1"/>
  <c r="D13" i="1"/>
  <c r="C13" i="1"/>
  <c r="B13" i="1"/>
  <c r="L17" i="1" l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<sst xmlns="http://schemas.openxmlformats.org/spreadsheetml/2006/main" count="48" uniqueCount="43">
  <si>
    <t>Nettovermögen</t>
  </si>
  <si>
    <t>Steuerfuss in Prozent</t>
  </si>
  <si>
    <t>Selbstfinanzierung Gesamth</t>
  </si>
  <si>
    <t>Erfolgsrechnung + Einlage Finanzpol. Resreve</t>
  </si>
  <si>
    <t>Einlage Reserve</t>
  </si>
  <si>
    <t>Selbstfinanzigerungsgrad Gesamthaushalt</t>
  </si>
  <si>
    <t>langfristige Darlehen</t>
  </si>
  <si>
    <t>Selbstfinanzierung in Mio.</t>
  </si>
  <si>
    <t>Erfolg</t>
  </si>
  <si>
    <t>Investitionen VV in 1'000 Franken</t>
  </si>
  <si>
    <t>RE18</t>
  </si>
  <si>
    <t>RE19</t>
  </si>
  <si>
    <t>RE20</t>
  </si>
  <si>
    <t>RE21</t>
  </si>
  <si>
    <t>RE22</t>
  </si>
  <si>
    <t>Investitionen VV</t>
  </si>
  <si>
    <t>Kennzahl</t>
  </si>
  <si>
    <t>Gewinn</t>
  </si>
  <si>
    <t>Verlust</t>
  </si>
  <si>
    <t>Beschriftung (obige Summe / 1000)</t>
  </si>
  <si>
    <t>RE23</t>
  </si>
  <si>
    <t>RE24</t>
  </si>
  <si>
    <t xml:space="preserve"> RE24</t>
  </si>
  <si>
    <t>Einnahmen</t>
  </si>
  <si>
    <t>Familie, Kultur, Gesellschaft</t>
  </si>
  <si>
    <t>Infrastruktur</t>
  </si>
  <si>
    <t>Schule</t>
  </si>
  <si>
    <t>Soziales, Gesundheit, Alter</t>
  </si>
  <si>
    <t>Verwaltung</t>
  </si>
  <si>
    <t>Gesamtergebnis</t>
  </si>
  <si>
    <t xml:space="preserve">Ausgaben - Cashflow-relevante Ausgaben </t>
  </si>
  <si>
    <t>Ausgaben - inkl. IR</t>
  </si>
  <si>
    <t>Investitonsrechnung</t>
  </si>
  <si>
    <t>Ressourcenausgleich</t>
  </si>
  <si>
    <t>Grundstückgewinnsteuern</t>
  </si>
  <si>
    <t>Steuern Rechnungsjahr</t>
  </si>
  <si>
    <t>ZKB Gewinnanteil und Diverses</t>
  </si>
  <si>
    <t>übrige Steuern</t>
  </si>
  <si>
    <t>Check- Finanzierungsüberschuss</t>
  </si>
  <si>
    <t>FP26</t>
  </si>
  <si>
    <t>FP27</t>
  </si>
  <si>
    <t>FP28</t>
  </si>
  <si>
    <t>BU25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</si>
</sst>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;\-#,###,"/>
    <numFmt numFmtId="165" formatCode="_ * #,##0_ ;_ * \-#,##0_ ;_ * &quot;-&quot;??_ ;_ @_ "/>
    <numFmt numFmtId="166" formatCode="#,##0,;\-#,##0,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Barlow"/>
    </font>
    <font>
      <sz val="11"/>
      <color theme="1"/>
      <name val="Barlow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48FB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164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9" fontId="0" fillId="0" borderId="0" xfId="1" applyFont="1"/>
    <xf numFmtId="9" fontId="0" fillId="2" borderId="0" xfId="1" applyFont="1" applyFill="1"/>
    <xf numFmtId="9" fontId="0" fillId="0" borderId="0" xfId="1" applyFont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4" borderId="0" xfId="0" applyFill="1"/>
    <xf numFmtId="0" fontId="4" fillId="0" borderId="0" xfId="0" applyFont="1"/>
    <xf numFmtId="165" fontId="3" fillId="0" borderId="2" xfId="0" applyNumberFormat="1" applyFont="1" applyFill="1" applyBorder="1"/>
    <xf numFmtId="165" fontId="4" fillId="0" borderId="2" xfId="0" applyNumberFormat="1" applyFont="1" applyFill="1" applyBorder="1"/>
    <xf numFmtId="165" fontId="3" fillId="5" borderId="2" xfId="0" applyNumberFormat="1" applyFont="1" applyFill="1" applyBorder="1"/>
    <xf numFmtId="165" fontId="4" fillId="0" borderId="0" xfId="0" applyNumberFormat="1" applyFont="1"/>
    <xf numFmtId="0" fontId="3" fillId="6" borderId="1" xfId="0" applyFont="1" applyFill="1" applyBorder="1"/>
    <xf numFmtId="0" fontId="4" fillId="6" borderId="0" xfId="0" applyFont="1" applyFill="1"/>
    <xf numFmtId="166" fontId="0" fillId="0" borderId="0" xfId="0" applyNumberFormat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48FBD"/>
      <color rgb="FF00A8AD"/>
      <color rgb="FF3783C5"/>
      <color rgb="FFF4BDA9"/>
      <color rgb="FFDF4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de-CH" sz="1050">
                <a:latin typeface="Barlow" panose="00000500000000000000" pitchFamily="2" charset="0"/>
              </a:rPr>
              <a:t>Steuerfuss in Prozent</a:t>
            </a:r>
            <a:br>
              <a:rPr lang="de-CH" sz="1050">
                <a:latin typeface="Barlow" panose="00000500000000000000" pitchFamily="2" charset="0"/>
              </a:rPr>
            </a:br>
            <a:r>
              <a:rPr lang="de-CH" sz="1050" b="0">
                <a:latin typeface="Barlow" panose="00000500000000000000" pitchFamily="2" charset="0"/>
              </a:rPr>
              <a:t>in  % seit 2018</a:t>
            </a:r>
          </a:p>
        </c:rich>
      </c:tx>
      <c:layout>
        <c:manualLayout>
          <c:xMode val="edge"/>
          <c:yMode val="edge"/>
          <c:x val="0.11631481481481482"/>
          <c:y val="4.021437534092502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95329218106995"/>
          <c:y val="0.13251681615296407"/>
          <c:w val="0.83139652777777751"/>
          <c:h val="0.6900380952381"/>
        </c:manualLayout>
      </c:layout>
      <c:lineChart>
        <c:grouping val="standard"/>
        <c:varyColors val="0"/>
        <c:ser>
          <c:idx val="0"/>
          <c:order val="0"/>
          <c:tx>
            <c:strRef>
              <c:f>'Grafiken HOmepage'!$A$23</c:f>
              <c:strCache>
                <c:ptCount val="1"/>
                <c:pt idx="0">
                  <c:v>Steuerfuss in Prozent</c:v>
                </c:pt>
              </c:strCache>
            </c:strRef>
          </c:tx>
          <c:spPr>
            <a:ln>
              <a:solidFill>
                <a:srgbClr val="0B2648"/>
              </a:solidFill>
            </a:ln>
          </c:spPr>
          <c:marker>
            <c:symbol val="none"/>
          </c:marker>
          <c:cat>
            <c:strRef>
              <c:f>'Grafiken HOmepage'!$B$1:$L$1</c:f>
              <c:strCache>
                <c:ptCount val="11"/>
                <c:pt idx="0">
                  <c:v>RE18</c:v>
                </c:pt>
                <c:pt idx="1">
                  <c:v>RE19</c:v>
                </c:pt>
                <c:pt idx="2">
                  <c:v>RE20</c:v>
                </c:pt>
                <c:pt idx="3">
                  <c:v>RE21</c:v>
                </c:pt>
                <c:pt idx="4">
                  <c:v>RE22</c:v>
                </c:pt>
                <c:pt idx="5">
                  <c:v>RE23</c:v>
                </c:pt>
                <c:pt idx="6">
                  <c:v>RE24</c:v>
                </c:pt>
                <c:pt idx="7">
                  <c:v>BU25</c:v>
                </c:pt>
                <c:pt idx="8">
                  <c:v>FP26</c:v>
                </c:pt>
                <c:pt idx="9">
                  <c:v>FP27</c:v>
                </c:pt>
                <c:pt idx="10">
                  <c:v>FP28</c:v>
                </c:pt>
              </c:strCache>
            </c:strRef>
          </c:cat>
          <c:val>
            <c:numRef>
              <c:f>'Grafiken HOmepage'!$B$23:$L$23</c:f>
              <c:numCache>
                <c:formatCode>0%</c:formatCode>
                <c:ptCount val="11"/>
                <c:pt idx="0">
                  <c:v>1.0900000000000001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1.0900000000000001</c:v>
                </c:pt>
                <c:pt idx="4">
                  <c:v>1.1399999999999999</c:v>
                </c:pt>
                <c:pt idx="5">
                  <c:v>1.1399999999999999</c:v>
                </c:pt>
                <c:pt idx="6">
                  <c:v>1.1399999999999999</c:v>
                </c:pt>
                <c:pt idx="7">
                  <c:v>1.1399999999999999</c:v>
                </c:pt>
                <c:pt idx="8">
                  <c:v>1.1399999999999999</c:v>
                </c:pt>
                <c:pt idx="9">
                  <c:v>1.1399999999999999</c:v>
                </c:pt>
                <c:pt idx="10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4-405B-AC80-378911BB2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484480"/>
        <c:axId val="408502656"/>
      </c:lineChart>
      <c:catAx>
        <c:axId val="40848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latin typeface="Barlow" panose="00000500000000000000" pitchFamily="2" charset="0"/>
              </a:defRPr>
            </a:pPr>
            <a:endParaRPr lang="de-DE"/>
          </a:p>
        </c:txPr>
        <c:crossAx val="408502656"/>
        <c:crosses val="autoZero"/>
        <c:auto val="1"/>
        <c:lblAlgn val="ctr"/>
        <c:lblOffset val="100"/>
        <c:tickLblSkip val="1"/>
        <c:noMultiLvlLbl val="0"/>
      </c:catAx>
      <c:valAx>
        <c:axId val="408502656"/>
        <c:scaling>
          <c:orientation val="minMax"/>
          <c:max val="1.2"/>
          <c:min val="0.9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Barlow" panose="00000500000000000000" pitchFamily="2" charset="0"/>
              </a:defRPr>
            </a:pPr>
            <a:endParaRPr lang="de-DE"/>
          </a:p>
        </c:txPr>
        <c:crossAx val="408484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kzidenz Grotesk Light" panose="020B0304020202020203" pitchFamily="34" charset="0"/>
          <a:cs typeface="Arial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00">
                <a:latin typeface="Barlow" panose="00000500000000000000" pitchFamily="2" charset="0"/>
              </a:rPr>
              <a:t>Selbstfinanzierung Gesamthaushalt</a:t>
            </a:r>
            <a:br>
              <a:rPr lang="en-US" sz="1000">
                <a:latin typeface="Barlow" panose="00000500000000000000" pitchFamily="2" charset="0"/>
              </a:rPr>
            </a:br>
            <a:r>
              <a:rPr lang="en-US" sz="1000" b="0">
                <a:latin typeface="Barlow" panose="00000500000000000000" pitchFamily="2" charset="0"/>
              </a:rPr>
              <a:t>in Mio.</a:t>
            </a:r>
            <a:r>
              <a:rPr lang="en-US" sz="1000" b="0" baseline="0">
                <a:latin typeface="Barlow" panose="00000500000000000000" pitchFamily="2" charset="0"/>
              </a:rPr>
              <a:t> CHF seit </a:t>
            </a:r>
            <a:endParaRPr lang="en-US" sz="1000" b="0">
              <a:latin typeface="Barlow" panose="00000500000000000000" pitchFamily="2" charset="0"/>
            </a:endParaRPr>
          </a:p>
        </c:rich>
      </c:tx>
      <c:layout>
        <c:manualLayout>
          <c:xMode val="edge"/>
          <c:yMode val="edge"/>
          <c:x val="0.13777963872234233"/>
          <c:y val="4.00629145486423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1342957130359"/>
          <c:y val="0.1020830917874396"/>
          <c:w val="0.81463888888889413"/>
          <c:h val="0.6290115942028984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'Grafiken HOmepage'!$A$6</c:f>
              <c:strCache>
                <c:ptCount val="1"/>
                <c:pt idx="0">
                  <c:v>Selbstfinanzierung Gesamth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6CA-444F-8097-D7C9702D9A2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6CA-444F-8097-D7C9702D9A25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tx1"/>
                    </a:solidFill>
                    <a:latin typeface="Barlow" panose="00000500000000000000" pitchFamily="2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'Grafiken HOmepage'!$B$1:$L$1</c:f>
              <c:strCache>
                <c:ptCount val="11"/>
                <c:pt idx="0">
                  <c:v>RE18</c:v>
                </c:pt>
                <c:pt idx="1">
                  <c:v>RE19</c:v>
                </c:pt>
                <c:pt idx="2">
                  <c:v>RE20</c:v>
                </c:pt>
                <c:pt idx="3">
                  <c:v>RE21</c:v>
                </c:pt>
                <c:pt idx="4">
                  <c:v>RE22</c:v>
                </c:pt>
                <c:pt idx="5">
                  <c:v>RE23</c:v>
                </c:pt>
                <c:pt idx="6">
                  <c:v>RE24</c:v>
                </c:pt>
                <c:pt idx="7">
                  <c:v>BU25</c:v>
                </c:pt>
                <c:pt idx="8">
                  <c:v>FP26</c:v>
                </c:pt>
                <c:pt idx="9">
                  <c:v>FP27</c:v>
                </c:pt>
                <c:pt idx="10">
                  <c:v>FP28</c:v>
                </c:pt>
              </c:strCache>
            </c:strRef>
          </c:cat>
          <c:val>
            <c:numRef>
              <c:f>'Grafiken HOmepage'!$B$6:$L$6</c:f>
              <c:numCache>
                <c:formatCode>#,###,;\-#,###,</c:formatCode>
                <c:ptCount val="11"/>
                <c:pt idx="0">
                  <c:v>6801719.8900001431</c:v>
                </c:pt>
                <c:pt idx="1">
                  <c:v>9276206.0799999386</c:v>
                </c:pt>
                <c:pt idx="2">
                  <c:v>9475399.4200000111</c:v>
                </c:pt>
                <c:pt idx="3">
                  <c:v>8732536.0999999251</c:v>
                </c:pt>
                <c:pt idx="4">
                  <c:v>12385000</c:v>
                </c:pt>
                <c:pt idx="5">
                  <c:v>6508000</c:v>
                </c:pt>
                <c:pt idx="6">
                  <c:v>12121863.479999978</c:v>
                </c:pt>
                <c:pt idx="7">
                  <c:v>20292000</c:v>
                </c:pt>
                <c:pt idx="8">
                  <c:v>7590000</c:v>
                </c:pt>
                <c:pt idx="9">
                  <c:v>8146000</c:v>
                </c:pt>
                <c:pt idx="10">
                  <c:v>7937000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CA-444F-8097-D7C9702D9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08553344"/>
        <c:axId val="408554880"/>
      </c:barChart>
      <c:catAx>
        <c:axId val="4085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latin typeface="Barlow" panose="00000500000000000000" pitchFamily="2" charset="0"/>
              </a:defRPr>
            </a:pPr>
            <a:endParaRPr lang="de-DE"/>
          </a:p>
        </c:txPr>
        <c:crossAx val="408554880"/>
        <c:crosses val="autoZero"/>
        <c:auto val="1"/>
        <c:lblAlgn val="ctr"/>
        <c:lblOffset val="100"/>
        <c:noMultiLvlLbl val="0"/>
      </c:catAx>
      <c:valAx>
        <c:axId val="408554880"/>
        <c:scaling>
          <c:orientation val="minMax"/>
          <c:max val="3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Barlow" panose="00000500000000000000" pitchFamily="2" charset="0"/>
              </a:defRPr>
            </a:pPr>
            <a:endParaRPr lang="de-DE"/>
          </a:p>
        </c:txPr>
        <c:crossAx val="408553344"/>
        <c:crosses val="autoZero"/>
        <c:crossBetween val="between"/>
        <c:majorUnit val="5000000"/>
        <c:dispUnits>
          <c:builtInUnit val="millions"/>
        </c:dispUnits>
      </c:valAx>
    </c:plotArea>
    <c:plotVisOnly val="1"/>
    <c:dispBlanksAs val="zero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200">
          <a:latin typeface="Akzidenz Grotesk Light" panose="020B0304020202020203" pitchFamily="34" charset="0"/>
          <a:cs typeface="Arial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de-CH" sz="1050">
                <a:latin typeface="Barlow" panose="00000500000000000000" pitchFamily="2" charset="0"/>
              </a:rPr>
              <a:t>Nettovermögen</a:t>
            </a:r>
            <a:br>
              <a:rPr lang="de-CH" sz="1050">
                <a:latin typeface="Barlow" panose="00000500000000000000" pitchFamily="2" charset="0"/>
              </a:rPr>
            </a:br>
            <a:r>
              <a:rPr lang="de-CH" sz="1050" b="0">
                <a:latin typeface="Barlow" panose="00000500000000000000" pitchFamily="2" charset="0"/>
              </a:rPr>
              <a:t>in Mio. CHF seit 2018 </a:t>
            </a:r>
          </a:p>
        </c:rich>
      </c:tx>
      <c:layout>
        <c:manualLayout>
          <c:xMode val="edge"/>
          <c:yMode val="edge"/>
          <c:x val="0.10985"/>
          <c:y val="9.202898550724637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554971346938414"/>
          <c:y val="0.10768269526716531"/>
          <c:w val="0.81146785714285719"/>
          <c:h val="0.647624382351234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'Grafiken HOmepage'!$A$3</c:f>
              <c:strCache>
                <c:ptCount val="1"/>
                <c:pt idx="0">
                  <c:v>Nettovermögen</c:v>
                </c:pt>
              </c:strCache>
            </c:strRef>
          </c:tx>
          <c:spPr>
            <a:solidFill>
              <a:srgbClr val="BDD7EE"/>
            </a:solidFill>
          </c:spPr>
          <c:invertIfNegative val="1"/>
          <c:dPt>
            <c:idx val="1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FE87-4DDD-83B6-B1332CE35CF6}"/>
              </c:ext>
            </c:extLst>
          </c:dPt>
          <c:dPt>
            <c:idx val="1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FE87-4DDD-83B6-B1332CE35CF6}"/>
              </c:ext>
            </c:extLst>
          </c:dPt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'Grafiken HOmepage'!$B$1:$L$1</c:f>
              <c:strCache>
                <c:ptCount val="11"/>
                <c:pt idx="0">
                  <c:v>RE18</c:v>
                </c:pt>
                <c:pt idx="1">
                  <c:v>RE19</c:v>
                </c:pt>
                <c:pt idx="2">
                  <c:v>RE20</c:v>
                </c:pt>
                <c:pt idx="3">
                  <c:v>RE21</c:v>
                </c:pt>
                <c:pt idx="4">
                  <c:v>RE22</c:v>
                </c:pt>
                <c:pt idx="5">
                  <c:v>RE23</c:v>
                </c:pt>
                <c:pt idx="6">
                  <c:v>RE24</c:v>
                </c:pt>
                <c:pt idx="7">
                  <c:v>BU25</c:v>
                </c:pt>
                <c:pt idx="8">
                  <c:v>FP26</c:v>
                </c:pt>
                <c:pt idx="9">
                  <c:v>FP27</c:v>
                </c:pt>
                <c:pt idx="10">
                  <c:v>FP28</c:v>
                </c:pt>
              </c:strCache>
            </c:strRef>
          </c:cat>
          <c:val>
            <c:numRef>
              <c:f>'Grafiken HOmepage'!$B$3:$L$3</c:f>
              <c:numCache>
                <c:formatCode>#,###,;\-#,###,</c:formatCode>
                <c:ptCount val="11"/>
                <c:pt idx="0">
                  <c:v>-4555029.2700000033</c:v>
                </c:pt>
                <c:pt idx="1">
                  <c:v>-13835739.670000002</c:v>
                </c:pt>
                <c:pt idx="2">
                  <c:v>-13844427.630000003</c:v>
                </c:pt>
                <c:pt idx="3">
                  <c:v>-10465299.599999994</c:v>
                </c:pt>
                <c:pt idx="4">
                  <c:v>-857000</c:v>
                </c:pt>
                <c:pt idx="5">
                  <c:v>1953000</c:v>
                </c:pt>
                <c:pt idx="6">
                  <c:v>7831677.9200000018</c:v>
                </c:pt>
                <c:pt idx="7">
                  <c:v>5451000</c:v>
                </c:pt>
                <c:pt idx="8">
                  <c:v>-6768000</c:v>
                </c:pt>
                <c:pt idx="9">
                  <c:v>-21904000</c:v>
                </c:pt>
                <c:pt idx="10">
                  <c:v>-46292000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4472C4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FE87-4DDD-83B6-B1332CE35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408532096"/>
        <c:axId val="408533632"/>
      </c:barChart>
      <c:catAx>
        <c:axId val="40853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>
                <a:latin typeface="Barlow" panose="00000500000000000000" pitchFamily="2" charset="0"/>
              </a:defRPr>
            </a:pPr>
            <a:endParaRPr lang="de-DE"/>
          </a:p>
        </c:txPr>
        <c:crossAx val="408533632"/>
        <c:crosses val="autoZero"/>
        <c:auto val="1"/>
        <c:lblAlgn val="ctr"/>
        <c:lblOffset val="100"/>
        <c:noMultiLvlLbl val="0"/>
      </c:catAx>
      <c:valAx>
        <c:axId val="408533632"/>
        <c:scaling>
          <c:orientation val="minMax"/>
          <c:max val="10000000"/>
          <c:min val="-5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Barlow" panose="00000500000000000000" pitchFamily="2" charset="0"/>
              </a:defRPr>
            </a:pPr>
            <a:endParaRPr lang="de-DE"/>
          </a:p>
        </c:txPr>
        <c:crossAx val="408532096"/>
        <c:crosses val="autoZero"/>
        <c:crossBetween val="between"/>
        <c:minorUnit val="5000000"/>
        <c:dispUnits>
          <c:builtInUnit val="millions"/>
        </c:dispUnits>
      </c:valAx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Akzidenz Grotesk Light" panose="020B0304020202020203" pitchFamily="34" charset="0"/>
          <a:cs typeface="Arial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de-CH" sz="1000">
                <a:latin typeface="Barlow" panose="00000500000000000000" pitchFamily="2" charset="0"/>
              </a:rPr>
              <a:t>Langfristige</a:t>
            </a:r>
            <a:r>
              <a:rPr lang="de-CH" sz="1000" baseline="0">
                <a:latin typeface="Barlow" panose="00000500000000000000" pitchFamily="2" charset="0"/>
              </a:rPr>
              <a:t> Darlehen</a:t>
            </a:r>
            <a:br>
              <a:rPr lang="de-CH" sz="1000" baseline="0">
                <a:latin typeface="Barlow" panose="00000500000000000000" pitchFamily="2" charset="0"/>
              </a:rPr>
            </a:br>
            <a:r>
              <a:rPr lang="de-CH" sz="1000" b="0" baseline="0">
                <a:latin typeface="Barlow" panose="00000500000000000000" pitchFamily="2" charset="0"/>
              </a:rPr>
              <a:t>in Mio. CHF seit 2018 </a:t>
            </a:r>
            <a:endParaRPr lang="de-CH" sz="1000" b="0">
              <a:latin typeface="Barlow" panose="00000500000000000000" pitchFamily="2" charset="0"/>
            </a:endParaRPr>
          </a:p>
        </c:rich>
      </c:tx>
      <c:layout>
        <c:manualLayout>
          <c:xMode val="edge"/>
          <c:yMode val="edge"/>
          <c:x val="0.15141625514403292"/>
          <c:y val="3.37439613526570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991558324095422"/>
          <c:y val="0.11146094363216251"/>
          <c:w val="0.79084255505468792"/>
          <c:h val="0.5801796471254764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'Grafiken HOmepage'!$A$20</c:f>
              <c:strCache>
                <c:ptCount val="1"/>
                <c:pt idx="0">
                  <c:v>langfristige Darlehen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effectLst>
              <a:glow>
                <a:schemeClr val="accent1"/>
              </a:glow>
              <a:outerShdw sx="1000" sy="1000" algn="ctr" rotWithShape="0">
                <a:schemeClr val="accent5">
                  <a:lumMod val="40000"/>
                  <a:lumOff val="60000"/>
                </a:scheme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0">
                    <a:latin typeface="Barlow" panose="00000500000000000000" pitchFamily="2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'Grafiken HOmepage'!$B$1:$L$1</c:f>
              <c:strCache>
                <c:ptCount val="11"/>
                <c:pt idx="0">
                  <c:v>RE18</c:v>
                </c:pt>
                <c:pt idx="1">
                  <c:v>RE19</c:v>
                </c:pt>
                <c:pt idx="2">
                  <c:v>RE20</c:v>
                </c:pt>
                <c:pt idx="3">
                  <c:v>RE21</c:v>
                </c:pt>
                <c:pt idx="4">
                  <c:v>RE22</c:v>
                </c:pt>
                <c:pt idx="5">
                  <c:v>RE23</c:v>
                </c:pt>
                <c:pt idx="6">
                  <c:v>RE24</c:v>
                </c:pt>
                <c:pt idx="7">
                  <c:v>BU25</c:v>
                </c:pt>
                <c:pt idx="8">
                  <c:v>FP26</c:v>
                </c:pt>
                <c:pt idx="9">
                  <c:v>FP27</c:v>
                </c:pt>
                <c:pt idx="10">
                  <c:v>FP28</c:v>
                </c:pt>
              </c:strCache>
            </c:strRef>
          </c:cat>
          <c:val>
            <c:numRef>
              <c:f>'Grafiken HOmepage'!$B$20:$L$20</c:f>
              <c:numCache>
                <c:formatCode>#,###,;\-#,###,</c:formatCode>
                <c:ptCount val="11"/>
                <c:pt idx="0">
                  <c:v>50039286</c:v>
                </c:pt>
                <c:pt idx="1">
                  <c:v>52013152</c:v>
                </c:pt>
                <c:pt idx="2">
                  <c:v>57000000</c:v>
                </c:pt>
                <c:pt idx="3">
                  <c:v>52000000</c:v>
                </c:pt>
                <c:pt idx="4">
                  <c:v>52000000</c:v>
                </c:pt>
                <c:pt idx="5">
                  <c:v>47000000</c:v>
                </c:pt>
                <c:pt idx="6">
                  <c:v>40000000</c:v>
                </c:pt>
                <c:pt idx="7">
                  <c:v>41000000</c:v>
                </c:pt>
                <c:pt idx="8">
                  <c:v>53000000</c:v>
                </c:pt>
                <c:pt idx="9">
                  <c:v>69000000</c:v>
                </c:pt>
                <c:pt idx="10">
                  <c:v>93000000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7-435F-9D6A-AF31F4154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10839296"/>
        <c:axId val="410992640"/>
      </c:barChart>
      <c:catAx>
        <c:axId val="41083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>
                <a:latin typeface="Barlow" panose="00000500000000000000" pitchFamily="2" charset="0"/>
              </a:defRPr>
            </a:pPr>
            <a:endParaRPr lang="de-DE"/>
          </a:p>
        </c:txPr>
        <c:crossAx val="410992640"/>
        <c:crosses val="autoZero"/>
        <c:auto val="1"/>
        <c:lblAlgn val="ctr"/>
        <c:lblOffset val="100"/>
        <c:noMultiLvlLbl val="0"/>
      </c:catAx>
      <c:valAx>
        <c:axId val="410992640"/>
        <c:scaling>
          <c:orientation val="minMax"/>
          <c:max val="10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low"/>
        <c:txPr>
          <a:bodyPr/>
          <a:lstStyle/>
          <a:p>
            <a:pPr>
              <a:defRPr>
                <a:latin typeface="Barlow" panose="00000500000000000000" pitchFamily="2" charset="0"/>
              </a:defRPr>
            </a:pPr>
            <a:endParaRPr lang="de-DE"/>
          </a:p>
        </c:txPr>
        <c:crossAx val="410839296"/>
        <c:crosses val="autoZero"/>
        <c:crossBetween val="between"/>
        <c:majorUnit val="10000000"/>
        <c:minorUnit val="2500000"/>
        <c:dispUnits>
          <c:builtInUnit val="millions"/>
        </c:dispUnits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200">
          <a:latin typeface="Akzidenz Grotesk Light" panose="020B0304020202020203" pitchFamily="34" charset="0"/>
          <a:cs typeface="Arial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de-CH" sz="1000" b="1">
                <a:latin typeface="Barlow" panose="00000500000000000000" pitchFamily="2" charset="0"/>
              </a:rPr>
              <a:t>Investitionen Verwaltungsvermögen</a:t>
            </a:r>
            <a:br>
              <a:rPr lang="de-CH" sz="1000" b="1">
                <a:latin typeface="Barlow" panose="00000500000000000000" pitchFamily="2" charset="0"/>
              </a:rPr>
            </a:br>
            <a:r>
              <a:rPr lang="de-CH" sz="1000" b="0">
                <a:latin typeface="Barlow" panose="00000500000000000000" pitchFamily="2" charset="0"/>
              </a:rPr>
              <a:t>in Mio. CHF seit 2018</a:t>
            </a:r>
          </a:p>
        </c:rich>
      </c:tx>
      <c:layout>
        <c:manualLayout>
          <c:xMode val="edge"/>
          <c:yMode val="edge"/>
          <c:x val="0.1383121643865092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1342957130359"/>
          <c:y val="9.5947826086956525E-2"/>
          <c:w val="0.81463888888889413"/>
          <c:h val="0.635146859903381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'Grafiken HOmepage'!$A$15</c:f>
              <c:strCache>
                <c:ptCount val="1"/>
                <c:pt idx="0">
                  <c:v>Investitionen VV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259-4793-B713-DFCDBD2FE029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259-4793-B713-DFCDBD2FE029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t" anchorCtr="0">
                <a:spAutoFit/>
              </a:bodyPr>
              <a:lstStyle/>
              <a:p>
                <a:pPr>
                  <a:defRPr sz="1050" b="1">
                    <a:latin typeface="Barlow" panose="00000500000000000000" pitchFamily="2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'Grafiken HOmepage'!$B$1:$L$1</c:f>
              <c:strCache>
                <c:ptCount val="11"/>
                <c:pt idx="0">
                  <c:v>RE18</c:v>
                </c:pt>
                <c:pt idx="1">
                  <c:v>RE19</c:v>
                </c:pt>
                <c:pt idx="2">
                  <c:v>RE20</c:v>
                </c:pt>
                <c:pt idx="3">
                  <c:v>RE21</c:v>
                </c:pt>
                <c:pt idx="4">
                  <c:v>RE22</c:v>
                </c:pt>
                <c:pt idx="5">
                  <c:v>RE23</c:v>
                </c:pt>
                <c:pt idx="6">
                  <c:v>RE24</c:v>
                </c:pt>
                <c:pt idx="7">
                  <c:v>BU25</c:v>
                </c:pt>
                <c:pt idx="8">
                  <c:v>FP26</c:v>
                </c:pt>
                <c:pt idx="9">
                  <c:v>FP27</c:v>
                </c:pt>
                <c:pt idx="10">
                  <c:v>FP28</c:v>
                </c:pt>
              </c:strCache>
            </c:strRef>
          </c:cat>
          <c:val>
            <c:numRef>
              <c:f>'Grafiken HOmepage'!$B$15:$L$15</c:f>
              <c:numCache>
                <c:formatCode>#,###,;\-#,###,</c:formatCode>
                <c:ptCount val="11"/>
                <c:pt idx="0">
                  <c:v>11063303.550000001</c:v>
                </c:pt>
                <c:pt idx="1">
                  <c:v>18555751.73</c:v>
                </c:pt>
                <c:pt idx="2">
                  <c:v>9483174.1300000008</c:v>
                </c:pt>
                <c:pt idx="3">
                  <c:v>5374318.1099999994</c:v>
                </c:pt>
                <c:pt idx="4">
                  <c:v>2776203.5900000017</c:v>
                </c:pt>
                <c:pt idx="5">
                  <c:v>3699000</c:v>
                </c:pt>
                <c:pt idx="6">
                  <c:v>6260774.0499999998</c:v>
                </c:pt>
                <c:pt idx="7">
                  <c:v>18659000</c:v>
                </c:pt>
                <c:pt idx="8">
                  <c:v>19809000</c:v>
                </c:pt>
                <c:pt idx="9">
                  <c:v>23281000</c:v>
                </c:pt>
                <c:pt idx="10">
                  <c:v>32325000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59-4793-B713-DFCDBD2FE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08553344"/>
        <c:axId val="408554880"/>
      </c:barChart>
      <c:catAx>
        <c:axId val="4085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latin typeface="Barlow" panose="00000500000000000000" pitchFamily="2" charset="0"/>
              </a:defRPr>
            </a:pPr>
            <a:endParaRPr lang="de-DE"/>
          </a:p>
        </c:txPr>
        <c:crossAx val="408554880"/>
        <c:crosses val="autoZero"/>
        <c:auto val="1"/>
        <c:lblAlgn val="ctr"/>
        <c:lblOffset val="100"/>
        <c:noMultiLvlLbl val="0"/>
      </c:catAx>
      <c:valAx>
        <c:axId val="408554880"/>
        <c:scaling>
          <c:orientation val="minMax"/>
          <c:max val="3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Barlow" panose="00000500000000000000" pitchFamily="2" charset="0"/>
              </a:defRPr>
            </a:pPr>
            <a:endParaRPr lang="de-DE"/>
          </a:p>
        </c:txPr>
        <c:crossAx val="408553344"/>
        <c:crosses val="autoZero"/>
        <c:crossBetween val="between"/>
        <c:majorUnit val="5000000"/>
        <c:dispUnits>
          <c:builtInUnit val="millions"/>
        </c:dispUnits>
      </c:valAx>
    </c:plotArea>
    <c:plotVisOnly val="1"/>
    <c:dispBlanksAs val="zero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200">
          <a:latin typeface="Akzidenz Grotesk Light" panose="020B0304020202020203" pitchFamily="34" charset="0"/>
          <a:cs typeface="Arial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40" b="1" i="0" u="none" strike="noStrike" kern="1200" baseline="0">
                <a:solidFill>
                  <a:schemeClr val="tx1"/>
                </a:solidFill>
                <a:latin typeface="Akzidenz Grotesk Light" panose="020B0304020202020203" pitchFamily="34" charset="0"/>
                <a:ea typeface="+mn-ea"/>
                <a:cs typeface="Arial" pitchFamily="34" charset="0"/>
              </a:defRPr>
            </a:pPr>
            <a:r>
              <a:rPr lang="de-CH" sz="1000" b="1" i="0" baseline="0">
                <a:effectLst/>
                <a:latin typeface="Barlow" panose="00000500000000000000" pitchFamily="2" charset="0"/>
              </a:rPr>
              <a:t>Erfolg</a:t>
            </a:r>
            <a:br>
              <a:rPr lang="de-CH" sz="1000" b="1" i="0" baseline="0">
                <a:effectLst/>
                <a:latin typeface="Barlow" panose="00000500000000000000" pitchFamily="2" charset="0"/>
              </a:rPr>
            </a:br>
            <a:r>
              <a:rPr lang="de-CH" sz="1000" b="0" i="0" baseline="0">
                <a:effectLst/>
                <a:latin typeface="Barlow" panose="00000500000000000000" pitchFamily="2" charset="0"/>
              </a:rPr>
              <a:t>in Mio. CHF </a:t>
            </a:r>
            <a:endParaRPr lang="de-CH" sz="900">
              <a:effectLst/>
              <a:latin typeface="Barlow" panose="00000500000000000000" pitchFamily="2" charset="0"/>
            </a:endParaRPr>
          </a:p>
        </c:rich>
      </c:tx>
      <c:layout>
        <c:manualLayout>
          <c:xMode val="edge"/>
          <c:yMode val="edge"/>
          <c:x val="0.10518340310448746"/>
          <c:y val="4.47978952858016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40" b="1" i="0" u="none" strike="noStrike" kern="1200" baseline="0">
              <a:solidFill>
                <a:schemeClr val="tx1"/>
              </a:solidFill>
              <a:latin typeface="Akzidenz Grotesk Light" panose="020B0304020202020203" pitchFamily="34" charset="0"/>
              <a:ea typeface="+mn-ea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427314208245014"/>
          <c:y val="0.16260847919801771"/>
          <c:w val="0.81589436957246664"/>
          <c:h val="0.6222243961352658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'Grafiken HOmepage'!$A$9</c:f>
              <c:strCache>
                <c:ptCount val="1"/>
                <c:pt idx="0">
                  <c:v>Gewinn</c:v>
                </c:pt>
              </c:strCache>
            </c:strRef>
          </c:tx>
          <c:spPr>
            <a:solidFill>
              <a:srgbClr val="2F5597"/>
            </a:solidFill>
            <a:ln>
              <a:noFill/>
            </a:ln>
            <a:effectLst/>
          </c:spPr>
          <c:invertIfNegative val="1"/>
          <c:dPt>
            <c:idx val="1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52C7-4A3E-A837-93F2994B96D7}"/>
              </c:ext>
            </c:extLst>
          </c:dPt>
          <c:dPt>
            <c:idx val="1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52C7-4A3E-A837-93F2994B96D7}"/>
              </c:ext>
            </c:extLst>
          </c:dPt>
          <c:dLbls>
            <c:delete val="1"/>
          </c:dLbls>
          <c:cat>
            <c:strRef>
              <c:f>'Grafiken HOmepage'!$B$1:$L$1</c:f>
              <c:strCache>
                <c:ptCount val="11"/>
                <c:pt idx="0">
                  <c:v>RE18</c:v>
                </c:pt>
                <c:pt idx="1">
                  <c:v>RE19</c:v>
                </c:pt>
                <c:pt idx="2">
                  <c:v>RE20</c:v>
                </c:pt>
                <c:pt idx="3">
                  <c:v>RE21</c:v>
                </c:pt>
                <c:pt idx="4">
                  <c:v>RE22</c:v>
                </c:pt>
                <c:pt idx="5">
                  <c:v>RE23</c:v>
                </c:pt>
                <c:pt idx="6">
                  <c:v>RE24</c:v>
                </c:pt>
                <c:pt idx="7">
                  <c:v>BU25</c:v>
                </c:pt>
                <c:pt idx="8">
                  <c:v>FP26</c:v>
                </c:pt>
                <c:pt idx="9">
                  <c:v>FP27</c:v>
                </c:pt>
                <c:pt idx="10">
                  <c:v>FP28</c:v>
                </c:pt>
              </c:strCache>
            </c:strRef>
          </c:cat>
          <c:val>
            <c:numRef>
              <c:f>'Grafiken HOmepage'!$B$9:$L$9</c:f>
              <c:numCache>
                <c:formatCode>#,###,;\-#,###,</c:formatCode>
                <c:ptCount val="11"/>
                <c:pt idx="1">
                  <c:v>2492026.0799999386</c:v>
                </c:pt>
                <c:pt idx="2">
                  <c:v>4029247.4900000095</c:v>
                </c:pt>
                <c:pt idx="3">
                  <c:v>3738027.9699999243</c:v>
                </c:pt>
                <c:pt idx="4">
                  <c:v>6430705.2000000477</c:v>
                </c:pt>
                <c:pt idx="6">
                  <c:v>4604721.8299999777</c:v>
                </c:pt>
                <c:pt idx="7">
                  <c:v>0</c:v>
                </c:pt>
                <c:pt idx="8">
                  <c:v>314000</c:v>
                </c:pt>
                <c:pt idx="10">
                  <c:v>22000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52C7-4A3E-A837-93F2994B96D7}"/>
            </c:ext>
          </c:extLst>
        </c:ser>
        <c:ser>
          <c:idx val="0"/>
          <c:order val="1"/>
          <c:tx>
            <c:strRef>
              <c:f>'Grafiken HOmepage'!$A$10</c:f>
              <c:strCache>
                <c:ptCount val="1"/>
                <c:pt idx="0">
                  <c:v>Verlust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'Grafiken HOmepage'!$B$1:$L$1</c:f>
              <c:strCache>
                <c:ptCount val="11"/>
                <c:pt idx="0">
                  <c:v>RE18</c:v>
                </c:pt>
                <c:pt idx="1">
                  <c:v>RE19</c:v>
                </c:pt>
                <c:pt idx="2">
                  <c:v>RE20</c:v>
                </c:pt>
                <c:pt idx="3">
                  <c:v>RE21</c:v>
                </c:pt>
                <c:pt idx="4">
                  <c:v>RE22</c:v>
                </c:pt>
                <c:pt idx="5">
                  <c:v>RE23</c:v>
                </c:pt>
                <c:pt idx="6">
                  <c:v>RE24</c:v>
                </c:pt>
                <c:pt idx="7">
                  <c:v>BU25</c:v>
                </c:pt>
                <c:pt idx="8">
                  <c:v>FP26</c:v>
                </c:pt>
                <c:pt idx="9">
                  <c:v>FP27</c:v>
                </c:pt>
                <c:pt idx="10">
                  <c:v>FP28</c:v>
                </c:pt>
              </c:strCache>
            </c:strRef>
          </c:cat>
          <c:val>
            <c:numRef>
              <c:f>'Grafiken HOmepage'!$B$10:$L$10</c:f>
              <c:numCache>
                <c:formatCode>#,###,;\-#,###,</c:formatCode>
                <c:ptCount val="11"/>
                <c:pt idx="0">
                  <c:v>-1024733.3399998546</c:v>
                </c:pt>
                <c:pt idx="5">
                  <c:v>-1581012.4499999918</c:v>
                </c:pt>
                <c:pt idx="9">
                  <c:v>-45000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C7-4A3E-A837-93F2994B96D7}"/>
            </c:ext>
          </c:extLst>
        </c:ser>
        <c:ser>
          <c:idx val="2"/>
          <c:order val="2"/>
          <c:tx>
            <c:strRef>
              <c:f>'Grafiken HOmepage'!$A$11</c:f>
              <c:strCache>
                <c:ptCount val="1"/>
                <c:pt idx="0">
                  <c:v>Einlage Reserve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9560E5C-D7DF-441B-97AA-79F167D34CB8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52C7-4A3E-A837-93F2994B96D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B593A7B-EECA-4ECD-AD07-C9154E35C655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2C7-4A3E-A837-93F2994B96D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E748CE5-2B7E-4B9A-BA30-DD38E67CA233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2C7-4A3E-A837-93F2994B96D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F76522A-0CC0-4C6F-BB1F-4A1CEAAC8528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2C7-4A3E-A837-93F2994B96D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38BC691-39AC-4C21-A12A-84CF7A174197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2C7-4A3E-A837-93F2994B96D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03358A4-2DB1-49EB-A9D2-87A3451D9AC5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52C7-4A3E-A837-93F2994B96D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7B98CEB-B253-4248-99F0-516223AE5225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52C7-4A3E-A837-93F2994B96D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ED5A778-3204-4DDE-8C4F-EFFF7C58FE3F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C0DC-484A-96B5-B3D58E7E6D2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F378920-B447-4AFB-9820-0C62C8020E1B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0DC-484A-96B5-B3D58E7E6D2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098D3DF-5944-478C-88D1-D2F45CBDC097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0DC-484A-96B5-B3D58E7E6D2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CE991DE-407C-4356-84FA-8BF75E327387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0DC-484A-96B5-B3D58E7E6D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Barlow" panose="00000500000000000000" pitchFamily="2" charset="0"/>
                    <a:ea typeface="+mn-ea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'Grafiken HOmepage'!$B$1:$L$1</c:f>
              <c:strCache>
                <c:ptCount val="11"/>
                <c:pt idx="0">
                  <c:v>RE18</c:v>
                </c:pt>
                <c:pt idx="1">
                  <c:v>RE19</c:v>
                </c:pt>
                <c:pt idx="2">
                  <c:v>RE20</c:v>
                </c:pt>
                <c:pt idx="3">
                  <c:v>RE21</c:v>
                </c:pt>
                <c:pt idx="4">
                  <c:v>RE22</c:v>
                </c:pt>
                <c:pt idx="5">
                  <c:v>RE23</c:v>
                </c:pt>
                <c:pt idx="6">
                  <c:v>RE24</c:v>
                </c:pt>
                <c:pt idx="7">
                  <c:v>BU25</c:v>
                </c:pt>
                <c:pt idx="8">
                  <c:v>FP26</c:v>
                </c:pt>
                <c:pt idx="9">
                  <c:v>FP27</c:v>
                </c:pt>
                <c:pt idx="10">
                  <c:v>FP28</c:v>
                </c:pt>
              </c:strCache>
            </c:strRef>
          </c:cat>
          <c:val>
            <c:numRef>
              <c:f>'Grafiken HOmepage'!$B$11:$L$11</c:f>
              <c:numCache>
                <c:formatCode>#,###,;\-#,###,</c:formatCode>
                <c:ptCount val="11"/>
                <c:pt idx="0">
                  <c:v>0</c:v>
                </c:pt>
                <c:pt idx="1">
                  <c:v>2000000</c:v>
                </c:pt>
                <c:pt idx="2">
                  <c:v>400000</c:v>
                </c:pt>
                <c:pt idx="3">
                  <c:v>0</c:v>
                </c:pt>
                <c:pt idx="4">
                  <c:v>1300000</c:v>
                </c:pt>
                <c:pt idx="5">
                  <c:v>3714230</c:v>
                </c:pt>
                <c:pt idx="6">
                  <c:v>2478000</c:v>
                </c:pt>
                <c:pt idx="7">
                  <c:v>15200000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'Grafiken HOmepage'!$B$13:$L$13</c15:f>
                <c15:dlblRangeCache>
                  <c:ptCount val="11"/>
                  <c:pt idx="0">
                    <c:v>-1</c:v>
                  </c:pt>
                  <c:pt idx="1">
                    <c:v>4</c:v>
                  </c:pt>
                  <c:pt idx="2">
                    <c:v>4</c:v>
                  </c:pt>
                  <c:pt idx="3">
                    <c:v>4</c:v>
                  </c:pt>
                  <c:pt idx="4">
                    <c:v>8</c:v>
                  </c:pt>
                  <c:pt idx="5">
                    <c:v>2</c:v>
                  </c:pt>
                  <c:pt idx="6">
                    <c:v>7</c:v>
                  </c:pt>
                  <c:pt idx="7">
                    <c:v>15</c:v>
                  </c:pt>
                  <c:pt idx="8">
                    <c:v>0</c:v>
                  </c:pt>
                  <c:pt idx="9">
                    <c:v>-0</c:v>
                  </c:pt>
                  <c:pt idx="10">
                    <c:v>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2C7-4A3E-A837-93F2994B96D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409929216"/>
        <c:axId val="409930752"/>
      </c:barChart>
      <c:catAx>
        <c:axId val="409929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arlow" panose="00000500000000000000" pitchFamily="2" charset="0"/>
                <a:ea typeface="+mn-ea"/>
                <a:cs typeface="Arial" pitchFamily="34" charset="0"/>
              </a:defRPr>
            </a:pPr>
            <a:endParaRPr lang="de-DE"/>
          </a:p>
        </c:txPr>
        <c:crossAx val="409930752"/>
        <c:crosses val="autoZero"/>
        <c:auto val="1"/>
        <c:lblAlgn val="ctr"/>
        <c:lblOffset val="100"/>
        <c:noMultiLvlLbl val="0"/>
      </c:catAx>
      <c:valAx>
        <c:axId val="409930752"/>
        <c:scaling>
          <c:orientation val="minMax"/>
          <c:max val="25000000"/>
          <c:min val="-1000000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arlow" panose="00000500000000000000" pitchFamily="2" charset="0"/>
                <a:ea typeface="+mn-ea"/>
                <a:cs typeface="Arial" pitchFamily="34" charset="0"/>
              </a:defRPr>
            </a:pPr>
            <a:endParaRPr lang="de-DE"/>
          </a:p>
        </c:txPr>
        <c:crossAx val="409929216"/>
        <c:crosses val="autoZero"/>
        <c:crossBetween val="between"/>
        <c:majorUnit val="5000000"/>
        <c:dispUnits>
          <c:builtInUnit val="millions"/>
        </c:dispUnits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292078189300413"/>
          <c:y val="0.89783623188405792"/>
          <c:w val="0.65692662037037042"/>
          <c:h val="9.73875584699788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Barlow" panose="00000500000000000000" pitchFamily="2" charset="0"/>
              <a:ea typeface="+mn-ea"/>
              <a:cs typeface="Arial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chemeClr val="bg1"/>
    </a:solidFill>
    <a:ln w="6350" cap="flat" cmpd="sng" algn="ctr">
      <a:noFill/>
      <a:prstDash val="solid"/>
      <a:round/>
    </a:ln>
    <a:effectLst>
      <a:softEdge rad="38100"/>
    </a:effectLst>
  </c:spPr>
  <c:txPr>
    <a:bodyPr/>
    <a:lstStyle/>
    <a:p>
      <a:pPr>
        <a:defRPr sz="1200">
          <a:latin typeface="Akzidenz Grotesk Light" panose="020B0304020202020203" pitchFamily="34" charset="0"/>
          <a:cs typeface="Arial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de-CH" sz="1000" b="1">
                <a:latin typeface="Barlow" panose="00000500000000000000" pitchFamily="2" charset="0"/>
              </a:rPr>
              <a:t>Investitionen Verwaltungsvermögen</a:t>
            </a:r>
            <a:br>
              <a:rPr lang="de-CH" sz="1000" b="1">
                <a:latin typeface="Barlow" panose="00000500000000000000" pitchFamily="2" charset="0"/>
              </a:rPr>
            </a:br>
            <a:r>
              <a:rPr lang="de-CH" sz="1000" b="0">
                <a:latin typeface="Barlow" panose="00000500000000000000" pitchFamily="2" charset="0"/>
              </a:rPr>
              <a:t>in Mio. CHF seit 2018</a:t>
            </a:r>
          </a:p>
        </c:rich>
      </c:tx>
      <c:layout>
        <c:manualLayout>
          <c:xMode val="edge"/>
          <c:yMode val="edge"/>
          <c:x val="0.1383121643865092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1342957130359"/>
          <c:y val="9.5947826086956525E-2"/>
          <c:w val="0.81463888888889413"/>
          <c:h val="0.635146859903381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'Grafiken HOmepage'!$A$15</c:f>
              <c:strCache>
                <c:ptCount val="1"/>
                <c:pt idx="0">
                  <c:v>Investitionen VV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E7E-4CA0-AAD9-F379CA30358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E7E-4CA0-AAD9-F379CA30358E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t" anchorCtr="0">
                <a:spAutoFit/>
              </a:bodyPr>
              <a:lstStyle/>
              <a:p>
                <a:pPr>
                  <a:defRPr sz="1050" b="1">
                    <a:latin typeface="Barlow" panose="00000500000000000000" pitchFamily="2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'Grafiken HOmepage'!$B$1:$L$1</c:f>
              <c:strCache>
                <c:ptCount val="11"/>
                <c:pt idx="0">
                  <c:v>RE18</c:v>
                </c:pt>
                <c:pt idx="1">
                  <c:v>RE19</c:v>
                </c:pt>
                <c:pt idx="2">
                  <c:v>RE20</c:v>
                </c:pt>
                <c:pt idx="3">
                  <c:v>RE21</c:v>
                </c:pt>
                <c:pt idx="4">
                  <c:v>RE22</c:v>
                </c:pt>
                <c:pt idx="5">
                  <c:v>RE23</c:v>
                </c:pt>
                <c:pt idx="6">
                  <c:v>RE24</c:v>
                </c:pt>
                <c:pt idx="7">
                  <c:v>BU25</c:v>
                </c:pt>
                <c:pt idx="8">
                  <c:v>FP26</c:v>
                </c:pt>
                <c:pt idx="9">
                  <c:v>FP27</c:v>
                </c:pt>
                <c:pt idx="10">
                  <c:v>FP28</c:v>
                </c:pt>
              </c:strCache>
            </c:strRef>
          </c:cat>
          <c:val>
            <c:numRef>
              <c:f>'Grafiken HOmepage'!$B$15:$L$15</c:f>
              <c:numCache>
                <c:formatCode>#,###,;\-#,###,</c:formatCode>
                <c:ptCount val="11"/>
                <c:pt idx="0">
                  <c:v>11063303.550000001</c:v>
                </c:pt>
                <c:pt idx="1">
                  <c:v>18555751.73</c:v>
                </c:pt>
                <c:pt idx="2">
                  <c:v>9483174.1300000008</c:v>
                </c:pt>
                <c:pt idx="3">
                  <c:v>5374318.1099999994</c:v>
                </c:pt>
                <c:pt idx="4">
                  <c:v>2776203.5900000017</c:v>
                </c:pt>
                <c:pt idx="5">
                  <c:v>3699000</c:v>
                </c:pt>
                <c:pt idx="6">
                  <c:v>6260774.0499999998</c:v>
                </c:pt>
                <c:pt idx="7">
                  <c:v>18659000</c:v>
                </c:pt>
                <c:pt idx="8">
                  <c:v>19809000</c:v>
                </c:pt>
                <c:pt idx="9">
                  <c:v>23281000</c:v>
                </c:pt>
                <c:pt idx="10">
                  <c:v>32325000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E-4CA0-AAD9-F379CA303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08553344"/>
        <c:axId val="408554880"/>
      </c:barChart>
      <c:catAx>
        <c:axId val="4085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latin typeface="Barlow" panose="00000500000000000000" pitchFamily="2" charset="0"/>
              </a:defRPr>
            </a:pPr>
            <a:endParaRPr lang="de-DE"/>
          </a:p>
        </c:txPr>
        <c:crossAx val="408554880"/>
        <c:crosses val="autoZero"/>
        <c:auto val="1"/>
        <c:lblAlgn val="ctr"/>
        <c:lblOffset val="100"/>
        <c:noMultiLvlLbl val="0"/>
      </c:catAx>
      <c:valAx>
        <c:axId val="408554880"/>
        <c:scaling>
          <c:orientation val="minMax"/>
          <c:max val="3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Barlow" panose="00000500000000000000" pitchFamily="2" charset="0"/>
              </a:defRPr>
            </a:pPr>
            <a:endParaRPr lang="de-DE"/>
          </a:p>
        </c:txPr>
        <c:crossAx val="408553344"/>
        <c:crosses val="autoZero"/>
        <c:crossBetween val="between"/>
        <c:majorUnit val="5000000"/>
        <c:dispUnits>
          <c:builtInUnit val="millions"/>
        </c:dispUnits>
      </c:valAx>
    </c:plotArea>
    <c:plotVisOnly val="1"/>
    <c:dispBlanksAs val="zero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200">
          <a:latin typeface="Akzidenz Grotesk Light" panose="020B0304020202020203" pitchFamily="34" charset="0"/>
          <a:cs typeface="Arial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110475</xdr:colOff>
      <xdr:row>49</xdr:row>
      <xdr:rowOff>22974</xdr:rowOff>
    </xdr:from>
    <xdr:to>
      <xdr:col>8</xdr:col>
      <xdr:colOff>403412</xdr:colOff>
      <xdr:row>70</xdr:row>
      <xdr:rowOff>168088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99CC230-11FA-4C7D-AD3A-BB490BF38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2495820</xdr:colOff>
      <xdr:row>71</xdr:row>
      <xdr:rowOff>50563</xdr:rowOff>
    </xdr:from>
    <xdr:to>
      <xdr:col>7</xdr:col>
      <xdr:colOff>41407</xdr:colOff>
      <xdr:row>94</xdr:row>
      <xdr:rowOff>22226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118C587F-85F3-4369-AC91-2B60A8A54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48743</xdr:colOff>
      <xdr:row>25</xdr:row>
      <xdr:rowOff>147789</xdr:rowOff>
    </xdr:from>
    <xdr:to>
      <xdr:col>8</xdr:col>
      <xdr:colOff>586634</xdr:colOff>
      <xdr:row>48</xdr:row>
      <xdr:rowOff>117520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43C5D77D-C6C7-4FE6-BBD4-F4120E0FA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3104719</xdr:colOff>
      <xdr:row>156</xdr:row>
      <xdr:rowOff>58095</xdr:rowOff>
    </xdr:from>
    <xdr:to>
      <xdr:col>7</xdr:col>
      <xdr:colOff>44824</xdr:colOff>
      <xdr:row>179</xdr:row>
      <xdr:rowOff>27826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E309F0BD-B546-4773-A4E8-0C74A8BB36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3166433</xdr:colOff>
      <xdr:row>130</xdr:row>
      <xdr:rowOff>122388</xdr:rowOff>
    </xdr:from>
    <xdr:to>
      <xdr:col>8</xdr:col>
      <xdr:colOff>121218</xdr:colOff>
      <xdr:row>153</xdr:row>
      <xdr:rowOff>73012</xdr:rowOff>
    </xdr:to>
    <xdr:graphicFrame macro="">
      <xdr:nvGraphicFramePr>
        <xdr:cNvPr id="32" name="Diagramm 31">
          <a:extLst>
            <a:ext uri="{FF2B5EF4-FFF2-40B4-BE49-F238E27FC236}">
              <a16:creationId xmlns:a16="http://schemas.microsoft.com/office/drawing/2014/main" id="{B81EC054-127B-4744-A5E4-2437AE266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3021101</xdr:colOff>
      <xdr:row>96</xdr:row>
      <xdr:rowOff>25704</xdr:rowOff>
    </xdr:from>
    <xdr:to>
      <xdr:col>7</xdr:col>
      <xdr:colOff>177363</xdr:colOff>
      <xdr:row>130</xdr:row>
      <xdr:rowOff>16167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1F83DC3E-8DBE-45D6-8990-ACDECC174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185329</xdr:colOff>
      <xdr:row>131</xdr:row>
      <xdr:rowOff>134471</xdr:rowOff>
    </xdr:from>
    <xdr:to>
      <xdr:col>15</xdr:col>
      <xdr:colOff>609628</xdr:colOff>
      <xdr:row>154</xdr:row>
      <xdr:rowOff>93952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6F37B048-864E-4EAA-8CB4-A5A1196E34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s-fs-052\ctxfolder\10%20-%20Finanzen%20(10.02%20bis%2010.09)\50%20-%20Controlling,%20IKS,%20Statistiken%20(keine%20Archiv-Nr)\10%20-%20DWH\02%20-%20DWH%20-%20Kennzahlen\_MASTER_Kennzahl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 - Berechnung Kennzahlen"/>
      <sheetName val="A - Zusammenf. BU"/>
      <sheetName val="A - Zusammenf. RE"/>
      <sheetName val="A - mehrere Jahre"/>
      <sheetName val="A - Grafiken BU + FIPLA Weisung"/>
      <sheetName val="A - Vergleich Bilanz"/>
      <sheetName val="A - Vergleich IR"/>
      <sheetName val="A-Steuern"/>
      <sheetName val="A - FinPol Ziele"/>
      <sheetName val="A-Grafiken IST"/>
      <sheetName val="A-Grafiken BU"/>
      <sheetName val="A-Grafiken mit FIP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3A414-C91A-48E3-B865-1E16D6201C83}">
  <sheetPr codeName="Tabelle6">
    <pageSetUpPr fitToPage="1"/>
  </sheetPr>
  <dimension ref="A1:L159"/>
  <sheetViews>
    <sheetView tabSelected="1" topLeftCell="A52" zoomScale="85" zoomScaleNormal="85" workbookViewId="0">
      <selection activeCell="M28" sqref="M28"/>
    </sheetView>
  </sheetViews>
  <sheetFormatPr baseColWidth="10" defaultColWidth="11" defaultRowHeight="14.25" x14ac:dyDescent="0.2"/>
  <cols>
    <col min="1" max="1" width="47.25" bestFit="1" customWidth="1"/>
    <col min="2" max="4" width="7.875" bestFit="1" customWidth="1"/>
    <col min="5" max="6" width="8.25" bestFit="1" customWidth="1"/>
    <col min="7" max="12" width="8.25" customWidth="1"/>
  </cols>
  <sheetData>
    <row r="1" spans="1:12" ht="15" x14ac:dyDescent="0.25">
      <c r="A1" s="1" t="s">
        <v>16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20</v>
      </c>
      <c r="H1" s="1" t="s">
        <v>21</v>
      </c>
      <c r="I1" s="1" t="s">
        <v>42</v>
      </c>
      <c r="J1" s="1" t="s">
        <v>39</v>
      </c>
      <c r="K1" s="1" t="s">
        <v>40</v>
      </c>
      <c r="L1" s="1" t="s">
        <v>41</v>
      </c>
    </row>
    <row r="3" spans="1:12" x14ac:dyDescent="0.2">
      <c r="A3" s="8" t="s">
        <v>0</v>
      </c>
      <c r="B3" s="2">
        <v>-4555029.2700000033</v>
      </c>
      <c r="C3" s="2">
        <v>-13835739.670000002</v>
      </c>
      <c r="D3" s="2">
        <v>-13844427.630000003</v>
      </c>
      <c r="E3" s="2">
        <v>-10465299.599999994</v>
      </c>
      <c r="F3" s="2">
        <v>-857000</v>
      </c>
      <c r="G3" s="2">
        <v>1953000</v>
      </c>
      <c r="H3" s="3">
        <v>7831677.9200000018</v>
      </c>
      <c r="I3" s="3">
        <v>5451000</v>
      </c>
      <c r="J3" s="3">
        <v>-6768000</v>
      </c>
      <c r="K3" s="3">
        <v>-21904000</v>
      </c>
      <c r="L3" s="3">
        <v>-46292000</v>
      </c>
    </row>
    <row r="6" spans="1:12" x14ac:dyDescent="0.2">
      <c r="A6" s="8" t="s">
        <v>2</v>
      </c>
      <c r="B6" s="2">
        <v>6801719.8900001431</v>
      </c>
      <c r="C6" s="2">
        <v>9276206.0799999386</v>
      </c>
      <c r="D6" s="2">
        <v>9475399.4200000111</v>
      </c>
      <c r="E6" s="2">
        <v>8732536.0999999251</v>
      </c>
      <c r="F6" s="2">
        <v>12385000</v>
      </c>
      <c r="G6" s="2">
        <v>6508000</v>
      </c>
      <c r="H6" s="3">
        <v>12121863.479999978</v>
      </c>
      <c r="I6" s="3">
        <v>20292000</v>
      </c>
      <c r="J6" s="3">
        <v>7590000</v>
      </c>
      <c r="K6" s="3">
        <v>8146000</v>
      </c>
      <c r="L6" s="3">
        <v>7937000</v>
      </c>
    </row>
    <row r="7" spans="1:12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2">
      <c r="A8" t="s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x14ac:dyDescent="0.2">
      <c r="A9" t="s">
        <v>17</v>
      </c>
      <c r="B9" s="2"/>
      <c r="C9" s="2">
        <v>2492026.0799999386</v>
      </c>
      <c r="D9" s="2">
        <v>4029247.4900000095</v>
      </c>
      <c r="E9" s="2">
        <v>3738027.9699999243</v>
      </c>
      <c r="F9" s="2">
        <v>6430705.2000000477</v>
      </c>
      <c r="G9" s="2"/>
      <c r="H9" s="3">
        <v>4604721.8299999777</v>
      </c>
      <c r="I9" s="3">
        <v>0</v>
      </c>
      <c r="J9" s="3">
        <v>314000</v>
      </c>
      <c r="K9" s="3"/>
      <c r="L9" s="3">
        <v>22000</v>
      </c>
    </row>
    <row r="10" spans="1:12" x14ac:dyDescent="0.2">
      <c r="A10" t="s">
        <v>18</v>
      </c>
      <c r="B10" s="2">
        <v>-1024733.3399998546</v>
      </c>
      <c r="C10" s="2"/>
      <c r="D10" s="2"/>
      <c r="E10" s="2"/>
      <c r="F10" s="2"/>
      <c r="G10" s="2">
        <v>-1581012.4499999918</v>
      </c>
      <c r="H10" s="3"/>
      <c r="I10" s="3"/>
      <c r="J10" s="3"/>
      <c r="K10" s="3">
        <v>-45000</v>
      </c>
      <c r="L10" s="3"/>
    </row>
    <row r="11" spans="1:12" x14ac:dyDescent="0.2">
      <c r="A11" t="s">
        <v>4</v>
      </c>
      <c r="B11" s="2">
        <v>0</v>
      </c>
      <c r="C11" s="2">
        <v>2000000</v>
      </c>
      <c r="D11" s="2">
        <v>400000</v>
      </c>
      <c r="E11" s="2">
        <v>0</v>
      </c>
      <c r="F11" s="2">
        <v>1300000</v>
      </c>
      <c r="G11" s="2">
        <v>3714230</v>
      </c>
      <c r="H11" s="3">
        <v>2478000</v>
      </c>
      <c r="I11" s="3">
        <v>15200000</v>
      </c>
      <c r="J11" s="3">
        <v>0</v>
      </c>
      <c r="K11" s="3">
        <v>0</v>
      </c>
      <c r="L11" s="3">
        <v>0</v>
      </c>
    </row>
    <row r="12" spans="1:12" x14ac:dyDescent="0.2">
      <c r="B12" s="2"/>
      <c r="C12" s="2"/>
      <c r="D12" s="2"/>
      <c r="E12" s="2"/>
      <c r="F12" s="2"/>
      <c r="G12" s="2"/>
      <c r="H12" s="3"/>
      <c r="I12" s="3"/>
      <c r="J12" s="3"/>
      <c r="K12" s="3"/>
      <c r="L12" s="3"/>
    </row>
    <row r="13" spans="1:12" x14ac:dyDescent="0.2">
      <c r="A13" t="s">
        <v>19</v>
      </c>
      <c r="B13" s="2">
        <f>SUM(B9:B11)/1000</f>
        <v>-1024.7333399998545</v>
      </c>
      <c r="C13" s="2">
        <f t="shared" ref="C13:L13" si="0">SUM(C9:C11)/1000</f>
        <v>4492.0260799999387</v>
      </c>
      <c r="D13" s="2">
        <f t="shared" si="0"/>
        <v>4429.2474900000097</v>
      </c>
      <c r="E13" s="2">
        <f t="shared" si="0"/>
        <v>3738.0279699999242</v>
      </c>
      <c r="F13" s="2">
        <f t="shared" si="0"/>
        <v>7730.7052000000476</v>
      </c>
      <c r="G13" s="2">
        <f t="shared" si="0"/>
        <v>2133.217550000008</v>
      </c>
      <c r="H13" s="2">
        <f t="shared" ref="H13:K13" si="1">SUM(H9:H11)/1000</f>
        <v>7082.7218299999777</v>
      </c>
      <c r="I13" s="16">
        <f t="shared" si="1"/>
        <v>15200</v>
      </c>
      <c r="J13" s="16">
        <f t="shared" si="1"/>
        <v>314</v>
      </c>
      <c r="K13" s="16">
        <f t="shared" si="1"/>
        <v>-45</v>
      </c>
      <c r="L13" s="16">
        <f t="shared" si="0"/>
        <v>22</v>
      </c>
    </row>
    <row r="15" spans="1:12" x14ac:dyDescent="0.2">
      <c r="A15" s="8" t="s">
        <v>15</v>
      </c>
      <c r="B15" s="2">
        <v>11063303.550000001</v>
      </c>
      <c r="C15" s="2">
        <v>18555751.73</v>
      </c>
      <c r="D15" s="2">
        <v>9483174.1300000008</v>
      </c>
      <c r="E15" s="2">
        <v>5374318.1099999994</v>
      </c>
      <c r="F15" s="2">
        <v>2776203.5900000017</v>
      </c>
      <c r="G15" s="2">
        <v>3699000</v>
      </c>
      <c r="H15" s="3">
        <v>6260774.0499999998</v>
      </c>
      <c r="I15" s="3">
        <v>18659000</v>
      </c>
      <c r="J15" s="3">
        <v>19809000</v>
      </c>
      <c r="K15" s="3">
        <v>23281000</v>
      </c>
      <c r="L15" s="3">
        <v>32325000</v>
      </c>
    </row>
    <row r="16" spans="1:12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">
      <c r="A17" t="s">
        <v>5</v>
      </c>
      <c r="B17" s="6">
        <f>B6/B15</f>
        <v>0.61480007840878081</v>
      </c>
      <c r="C17" s="6">
        <f t="shared" ref="C17:L17" si="2">C6/C15</f>
        <v>0.49991001253819528</v>
      </c>
      <c r="D17" s="6">
        <f t="shared" si="2"/>
        <v>0.99918015741423594</v>
      </c>
      <c r="E17" s="6">
        <f t="shared" si="2"/>
        <v>1.624864014608902</v>
      </c>
      <c r="F17" s="6">
        <f t="shared" si="2"/>
        <v>4.4611281552301403</v>
      </c>
      <c r="G17" s="6">
        <f t="shared" si="2"/>
        <v>1.7593944309272775</v>
      </c>
      <c r="H17" s="6">
        <f t="shared" ref="H17:K17" si="3">H6/H15</f>
        <v>1.9361605103765049</v>
      </c>
      <c r="I17" s="6">
        <f t="shared" si="3"/>
        <v>1.0875180877860551</v>
      </c>
      <c r="J17" s="6">
        <f t="shared" si="3"/>
        <v>0.38315917007420869</v>
      </c>
      <c r="K17" s="6">
        <f t="shared" si="3"/>
        <v>0.34989905931875781</v>
      </c>
      <c r="L17" s="6">
        <f t="shared" si="2"/>
        <v>0.24553750966744006</v>
      </c>
    </row>
    <row r="18" spans="1:12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">
      <c r="A20" t="s">
        <v>6</v>
      </c>
      <c r="B20" s="2">
        <v>50039286</v>
      </c>
      <c r="C20" s="2">
        <v>52013152</v>
      </c>
      <c r="D20" s="2">
        <v>57000000</v>
      </c>
      <c r="E20" s="2">
        <v>52000000</v>
      </c>
      <c r="F20" s="2">
        <v>52000000</v>
      </c>
      <c r="G20" s="2">
        <v>47000000</v>
      </c>
      <c r="H20" s="7">
        <v>40000000</v>
      </c>
      <c r="I20" s="7">
        <v>41000000</v>
      </c>
      <c r="J20" s="7">
        <v>53000000</v>
      </c>
      <c r="K20" s="7">
        <v>69000000</v>
      </c>
      <c r="L20" s="7">
        <v>93000000</v>
      </c>
    </row>
    <row r="21" spans="1:12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2.75" customHeight="1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">
      <c r="A23" t="s">
        <v>1</v>
      </c>
      <c r="B23" s="4">
        <v>1.0900000000000001</v>
      </c>
      <c r="C23" s="4">
        <v>1.0900000000000001</v>
      </c>
      <c r="D23" s="4">
        <v>1.0900000000000001</v>
      </c>
      <c r="E23" s="4">
        <v>1.0900000000000001</v>
      </c>
      <c r="F23" s="4">
        <v>1.1399999999999999</v>
      </c>
      <c r="G23" s="4">
        <v>1.1399999999999999</v>
      </c>
      <c r="H23" s="5">
        <v>1.1399999999999999</v>
      </c>
      <c r="I23" s="5">
        <v>1.1399999999999999</v>
      </c>
      <c r="J23" s="5">
        <v>1.1399999999999999</v>
      </c>
      <c r="K23" s="5">
        <v>1.1399999999999999</v>
      </c>
      <c r="L23" s="5">
        <v>1.1399999999999999</v>
      </c>
    </row>
    <row r="28" spans="1:12" ht="15" x14ac:dyDescent="0.25">
      <c r="A28" s="1" t="s">
        <v>0</v>
      </c>
    </row>
    <row r="50" spans="1:1" ht="15" x14ac:dyDescent="0.25">
      <c r="A50" s="1" t="s">
        <v>1</v>
      </c>
    </row>
    <row r="71" spans="1:1" ht="15" x14ac:dyDescent="0.25">
      <c r="A71" s="1" t="s">
        <v>7</v>
      </c>
    </row>
    <row r="98" spans="1:1" ht="15" x14ac:dyDescent="0.25">
      <c r="A98" s="1" t="s">
        <v>8</v>
      </c>
    </row>
    <row r="99" spans="1:1" ht="11.25" customHeight="1" x14ac:dyDescent="0.2"/>
    <row r="100" spans="1:1" hidden="1" x14ac:dyDescent="0.2"/>
    <row r="101" spans="1:1" hidden="1" x14ac:dyDescent="0.2"/>
    <row r="102" spans="1:1" hidden="1" x14ac:dyDescent="0.2"/>
    <row r="103" spans="1:1" hidden="1" x14ac:dyDescent="0.2"/>
    <row r="104" spans="1:1" hidden="1" x14ac:dyDescent="0.2"/>
    <row r="105" spans="1:1" hidden="1" x14ac:dyDescent="0.2"/>
    <row r="106" spans="1:1" hidden="1" x14ac:dyDescent="0.2"/>
    <row r="107" spans="1:1" hidden="1" x14ac:dyDescent="0.2"/>
    <row r="108" spans="1:1" hidden="1" x14ac:dyDescent="0.2"/>
    <row r="109" spans="1:1" hidden="1" x14ac:dyDescent="0.2"/>
    <row r="110" spans="1:1" hidden="1" x14ac:dyDescent="0.2"/>
    <row r="136" spans="1:1" ht="15" x14ac:dyDescent="0.25">
      <c r="A136" s="1" t="s">
        <v>9</v>
      </c>
    </row>
    <row r="159" spans="1:1" ht="15" x14ac:dyDescent="0.25">
      <c r="A159" s="1" t="s">
        <v>6</v>
      </c>
    </row>
  </sheetData>
  <pageMargins left="0.70866141732283472" right="0.39370078740157483" top="0.51181102362204722" bottom="0.78740157480314965" header="0.31496062992125984" footer="0.31496062992125984"/>
  <pageSetup paperSize="9" scale="19" fitToHeight="3" orientation="portrait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75E57-C489-4271-B578-BA92EAA899FE}">
  <dimension ref="A1:G12"/>
  <sheetViews>
    <sheetView workbookViewId="0">
      <selection activeCell="D16" sqref="D16"/>
    </sheetView>
  </sheetViews>
  <sheetFormatPr baseColWidth="10" defaultRowHeight="18" x14ac:dyDescent="0.35"/>
  <cols>
    <col min="1" max="1" width="28.75" style="9" customWidth="1"/>
    <col min="2" max="2" width="15" style="9" customWidth="1"/>
    <col min="3" max="3" width="11" style="9"/>
    <col min="4" max="4" width="28.75" style="9" customWidth="1"/>
    <col min="5" max="16384" width="11" style="9"/>
  </cols>
  <sheetData>
    <row r="1" spans="1:7" x14ac:dyDescent="0.35">
      <c r="A1" s="9" t="s">
        <v>30</v>
      </c>
    </row>
    <row r="3" spans="1:7" x14ac:dyDescent="0.35">
      <c r="A3" s="14" t="s">
        <v>31</v>
      </c>
      <c r="B3" s="14" t="s">
        <v>22</v>
      </c>
      <c r="C3" s="15"/>
      <c r="D3" s="14" t="s">
        <v>23</v>
      </c>
      <c r="E3" s="14" t="s">
        <v>22</v>
      </c>
    </row>
    <row r="4" spans="1:7" x14ac:dyDescent="0.35">
      <c r="A4" s="10" t="s">
        <v>24</v>
      </c>
      <c r="B4" s="10">
        <v>3288122.7700000005</v>
      </c>
      <c r="D4" s="10" t="s">
        <v>33</v>
      </c>
      <c r="E4" s="10">
        <v>14830035</v>
      </c>
    </row>
    <row r="5" spans="1:7" x14ac:dyDescent="0.35">
      <c r="A5" s="10" t="s">
        <v>25</v>
      </c>
      <c r="B5" s="10">
        <v>3421589.44</v>
      </c>
      <c r="D5" s="10" t="s">
        <v>34</v>
      </c>
      <c r="E5" s="10">
        <v>6227024.1500000004</v>
      </c>
    </row>
    <row r="6" spans="1:7" x14ac:dyDescent="0.35">
      <c r="A6" s="10" t="s">
        <v>26</v>
      </c>
      <c r="B6" s="10">
        <v>23855494.129999999</v>
      </c>
      <c r="D6" s="10" t="s">
        <v>35</v>
      </c>
      <c r="E6" s="10">
        <v>34107590.850000001</v>
      </c>
      <c r="G6" s="13"/>
    </row>
    <row r="7" spans="1:7" x14ac:dyDescent="0.35">
      <c r="A7" s="10" t="s">
        <v>27</v>
      </c>
      <c r="B7" s="10">
        <v>12312083.5</v>
      </c>
      <c r="D7" s="10" t="s">
        <v>37</v>
      </c>
      <c r="E7" s="10">
        <f>E10-E5-E8-E6-E4</f>
        <v>8458333.4299999997</v>
      </c>
      <c r="G7" s="13"/>
    </row>
    <row r="8" spans="1:7" x14ac:dyDescent="0.35">
      <c r="A8" s="10" t="s">
        <v>28</v>
      </c>
      <c r="B8" s="10">
        <v>10112394</v>
      </c>
      <c r="D8" s="10" t="s">
        <v>36</v>
      </c>
      <c r="E8" s="10">
        <v>1488564</v>
      </c>
    </row>
    <row r="9" spans="1:7" x14ac:dyDescent="0.35">
      <c r="A9" s="11" t="s">
        <v>32</v>
      </c>
      <c r="B9" s="11">
        <v>6260774.049999997</v>
      </c>
      <c r="D9" s="11"/>
      <c r="E9" s="11"/>
    </row>
    <row r="10" spans="1:7" x14ac:dyDescent="0.35">
      <c r="A10" s="12" t="s">
        <v>29</v>
      </c>
      <c r="B10" s="12">
        <f>SUM(B4:B9)</f>
        <v>59250457.890000001</v>
      </c>
      <c r="D10" s="12" t="s">
        <v>29</v>
      </c>
      <c r="E10" s="12">
        <v>65111547.43</v>
      </c>
    </row>
    <row r="12" spans="1:7" x14ac:dyDescent="0.35">
      <c r="A12" s="9" t="s">
        <v>38</v>
      </c>
      <c r="E12" s="13">
        <f>E10-B10</f>
        <v>5861089.5399999991</v>
      </c>
    </row>
  </sheetData>
  <pageMargins left="0.7" right="0.7" top="0.78740157499999996" bottom="0.78740157499999996" header="0.3" footer="0.3"/>
  <pageSetup paperSize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Grafiken HOmepage</vt:lpstr>
      <vt:lpstr>Ausgaben - Einnahmen je 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 Markus</dc:creator>
  <cp:lastModifiedBy> </cp:lastModifiedBy>
  <dcterms:created xsi:type="dcterms:W3CDTF">2023-10-30T11:34:33Z</dcterms:created>
  <dcterms:modified xsi:type="dcterms:W3CDTF">2025-05-08T14:55:23Z</dcterms:modified>
</cp:coreProperties>
</file>